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bondbank.sharepoint.com/sites/AdvanceFunding-Team/Shared Documents/2025/"/>
    </mc:Choice>
  </mc:AlternateContent>
  <xr:revisionPtr revIDLastSave="35" documentId="13_ncr:1_{50242B5D-9132-4957-AACA-5CDEE68173AF}" xr6:coauthVersionLast="47" xr6:coauthVersionMax="47" xr10:uidLastSave="{54B04FF2-DB6D-49E7-AEEA-18B627556DDC}"/>
  <bookViews>
    <workbookView xWindow="28680" yWindow="-120" windowWidth="29040" windowHeight="15840" xr2:uid="{00000000-000D-0000-FFFF-FFFF00000000}"/>
  </bookViews>
  <sheets>
    <sheet name="Bond Bank Appl Cash Flow" sheetId="1" r:id="rId1"/>
  </sheets>
  <definedNames>
    <definedName name="_xlnm.Print_Area" localSheetId="0">'Bond Bank Appl Cash Flow'!$A$1:$O$44,'Bond Bank Appl Cash Flow'!$Q$1:$AE$46,'Bond Bank Appl Cash Flow'!$AG$1:$AU$50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" i="1" l="1"/>
  <c r="AU31" i="1"/>
  <c r="AU24" i="1"/>
  <c r="AU16" i="1" s="1"/>
  <c r="AI33" i="1"/>
  <c r="AI27" i="1"/>
  <c r="AU14" i="1"/>
  <c r="AJ42" i="1" s="1"/>
  <c r="O18" i="1"/>
  <c r="AE21" i="1"/>
  <c r="S37" i="1"/>
  <c r="S28" i="1"/>
  <c r="AE13" i="1"/>
  <c r="AE9" i="1"/>
  <c r="S5" i="1"/>
  <c r="D37" i="1"/>
  <c r="D28" i="1"/>
  <c r="C37" i="1"/>
  <c r="O21" i="1"/>
  <c r="C28" i="1"/>
  <c r="C39" i="1" s="1"/>
  <c r="D18" i="1" s="1"/>
  <c r="D39" i="1" l="1"/>
  <c r="AU17" i="1"/>
  <c r="AU32" i="1"/>
  <c r="AU30" i="1"/>
  <c r="AU33" i="1" s="1"/>
  <c r="AJ33" i="1"/>
  <c r="AK33" i="1"/>
  <c r="AL33" i="1"/>
  <c r="AM33" i="1"/>
  <c r="AN33" i="1"/>
  <c r="AO33" i="1"/>
  <c r="AP33" i="1"/>
  <c r="AQ33" i="1"/>
  <c r="AR33" i="1"/>
  <c r="AS33" i="1"/>
  <c r="AT33" i="1"/>
  <c r="AU25" i="1"/>
  <c r="AU26" i="1"/>
  <c r="AU27" i="1" s="1"/>
  <c r="AJ27" i="1"/>
  <c r="AK27" i="1"/>
  <c r="AL27" i="1"/>
  <c r="AM27" i="1"/>
  <c r="AN27" i="1"/>
  <c r="AO27" i="1"/>
  <c r="AP27" i="1"/>
  <c r="AQ27" i="1"/>
  <c r="AR27" i="1"/>
  <c r="AS27" i="1"/>
  <c r="AT27" i="1"/>
  <c r="E37" i="1" l="1"/>
  <c r="F37" i="1"/>
  <c r="G37" i="1"/>
  <c r="H37" i="1"/>
  <c r="I37" i="1"/>
  <c r="J37" i="1"/>
  <c r="K37" i="1"/>
  <c r="L37" i="1"/>
  <c r="M37" i="1"/>
  <c r="N37" i="1"/>
  <c r="AE33" i="1" l="1"/>
  <c r="AE34" i="1"/>
  <c r="AE31" i="1"/>
  <c r="AE25" i="1"/>
  <c r="O34" i="1"/>
  <c r="O31" i="1"/>
  <c r="O22" i="1"/>
  <c r="AE37" i="1" l="1"/>
  <c r="O23" i="1"/>
  <c r="O24" i="1"/>
  <c r="O25" i="1"/>
  <c r="O13" i="1"/>
  <c r="AU9" i="1" l="1"/>
  <c r="Q2" i="1" l="1"/>
  <c r="S11" i="1" l="1"/>
  <c r="AI11" i="1" s="1"/>
  <c r="S9" i="1"/>
  <c r="AI9" i="1" s="1"/>
  <c r="S7" i="1"/>
  <c r="AI7" i="1" s="1"/>
  <c r="AI5" i="1"/>
  <c r="O32" i="1" l="1"/>
  <c r="O33" i="1"/>
  <c r="O37" i="1" l="1"/>
  <c r="AD28" i="1"/>
  <c r="N28" i="1"/>
  <c r="AE23" i="1"/>
  <c r="AE24" i="1"/>
  <c r="AC13" i="1"/>
  <c r="AS16" i="1" s="1"/>
  <c r="T28" i="1"/>
  <c r="T37" i="1"/>
  <c r="U28" i="1"/>
  <c r="U37" i="1"/>
  <c r="V28" i="1"/>
  <c r="V37" i="1"/>
  <c r="W28" i="1"/>
  <c r="W37" i="1"/>
  <c r="X28" i="1"/>
  <c r="X37" i="1"/>
  <c r="Y37" i="1"/>
  <c r="Y28" i="1"/>
  <c r="Z28" i="1"/>
  <c r="Z37" i="1"/>
  <c r="AA37" i="1"/>
  <c r="AA28" i="1"/>
  <c r="AB37" i="1"/>
  <c r="AB28" i="1"/>
  <c r="AC28" i="1"/>
  <c r="AC37" i="1"/>
  <c r="AD37" i="1"/>
  <c r="AE32" i="1"/>
  <c r="E28" i="1"/>
  <c r="F28" i="1"/>
  <c r="G28" i="1"/>
  <c r="H28" i="1"/>
  <c r="I28" i="1"/>
  <c r="J28" i="1"/>
  <c r="K28" i="1"/>
  <c r="L28" i="1"/>
  <c r="M28" i="1"/>
  <c r="AE22" i="1"/>
  <c r="AC11" i="1"/>
  <c r="AC9" i="1"/>
  <c r="AS9" i="1" s="1"/>
  <c r="AC7" i="1"/>
  <c r="AS7" i="1" s="1"/>
  <c r="AC5" i="1"/>
  <c r="AS5" i="1" s="1"/>
  <c r="O5" i="1"/>
  <c r="AE5" i="1" s="1"/>
  <c r="AE28" i="1" l="1"/>
  <c r="E18" i="1"/>
  <c r="E39" i="1" s="1"/>
  <c r="F18" i="1" s="1"/>
  <c r="F39" i="1" s="1"/>
  <c r="G18" i="1" s="1"/>
  <c r="G39" i="1" s="1"/>
  <c r="H18" i="1" s="1"/>
  <c r="H39" i="1" s="1"/>
  <c r="I18" i="1" s="1"/>
  <c r="I39" i="1" s="1"/>
  <c r="J18" i="1" s="1"/>
  <c r="J39" i="1" s="1"/>
  <c r="K18" i="1" s="1"/>
  <c r="K39" i="1" s="1"/>
  <c r="L18" i="1" s="1"/>
  <c r="L39" i="1" s="1"/>
  <c r="M18" i="1" s="1"/>
  <c r="M39" i="1" s="1"/>
  <c r="N18" i="1" s="1"/>
  <c r="N39" i="1" s="1"/>
  <c r="O28" i="1"/>
  <c r="O39" i="1" s="1"/>
  <c r="S18" i="1" s="1"/>
  <c r="AU5" i="1"/>
  <c r="S39" i="1" l="1"/>
  <c r="T18" i="1" s="1"/>
  <c r="T39" i="1" s="1"/>
  <c r="U18" i="1" s="1"/>
  <c r="U39" i="1" s="1"/>
  <c r="V18" i="1" s="1"/>
  <c r="V39" i="1" s="1"/>
  <c r="W18" i="1" s="1"/>
  <c r="W39" i="1" s="1"/>
  <c r="X18" i="1" s="1"/>
  <c r="X39" i="1" s="1"/>
  <c r="Y18" i="1" s="1"/>
  <c r="Y39" i="1" s="1"/>
  <c r="Z18" i="1" s="1"/>
  <c r="Z39" i="1" s="1"/>
  <c r="AA18" i="1" s="1"/>
  <c r="AA39" i="1" s="1"/>
  <c r="AB18" i="1" s="1"/>
  <c r="AB39" i="1" s="1"/>
  <c r="AC18" i="1" s="1"/>
  <c r="AC39" i="1" s="1"/>
  <c r="AD18" i="1" s="1"/>
  <c r="AD39" i="1" s="1"/>
  <c r="AE18" i="1"/>
  <c r="AE39" i="1" s="1"/>
  <c r="AI21" i="1" s="1"/>
  <c r="AI39" i="1" l="1"/>
  <c r="AJ21" i="1" s="1"/>
  <c r="AU21" i="1"/>
  <c r="AU39" i="1" s="1"/>
  <c r="AJ39" i="1" l="1"/>
  <c r="AK21" i="1" l="1"/>
  <c r="AK39" i="1" s="1"/>
  <c r="AL21" i="1" s="1"/>
  <c r="AL39" i="1" s="1"/>
  <c r="AM21" i="1" s="1"/>
  <c r="AM39" i="1" s="1"/>
  <c r="AN21" i="1" l="1"/>
  <c r="AN39" i="1" s="1"/>
  <c r="AJ44" i="1" s="1"/>
  <c r="AQ50" i="1" l="1"/>
  <c r="AR46" i="1"/>
  <c r="AQ46" i="1"/>
  <c r="AO21" i="1"/>
  <c r="AO39" i="1" l="1"/>
  <c r="AP21" i="1" l="1"/>
  <c r="AP39" i="1" l="1"/>
  <c r="AQ21" i="1" l="1"/>
  <c r="AQ39" i="1" l="1"/>
  <c r="AR21" i="1" l="1"/>
  <c r="AR39" i="1" l="1"/>
  <c r="AS21" i="1" s="1"/>
  <c r="AS39" i="1" l="1"/>
  <c r="AT21" i="1" l="1"/>
  <c r="AT39" i="1" s="1"/>
  <c r="AJ46" i="1" s="1"/>
</calcChain>
</file>

<file path=xl/sharedStrings.xml><?xml version="1.0" encoding="utf-8"?>
<sst xmlns="http://schemas.openxmlformats.org/spreadsheetml/2006/main" count="133" uniqueCount="65">
  <si>
    <t xml:space="preserve">INDIANA BOND BANK </t>
  </si>
  <si>
    <t>2025 Advance Funding Program</t>
  </si>
  <si>
    <t>Cash Flow Worksheet</t>
  </si>
  <si>
    <t>Qualified Entity (QE) Name</t>
  </si>
  <si>
    <t>Revised Date</t>
  </si>
  <si>
    <t xml:space="preserve">Contact </t>
  </si>
  <si>
    <t>Cash Flow Year</t>
  </si>
  <si>
    <t>2023 Actual</t>
  </si>
  <si>
    <t>2024 (1)</t>
  </si>
  <si>
    <t>Estimated 2025</t>
  </si>
  <si>
    <t>Telephone</t>
  </si>
  <si>
    <t>0</t>
  </si>
  <si>
    <t>Fund Name</t>
  </si>
  <si>
    <t xml:space="preserve"> </t>
  </si>
  <si>
    <t>Email</t>
  </si>
  <si>
    <t>Certified Fund Levy*</t>
  </si>
  <si>
    <t>Estimated Fund Levy</t>
  </si>
  <si>
    <t>Less:  Est. Circuit Breaker</t>
  </si>
  <si>
    <t>% Property Tax Collections</t>
  </si>
  <si>
    <t>Estimated Adjusted Levy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</si>
  <si>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</si>
  <si>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</si>
  <si>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</si>
  <si>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</si>
  <si>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</si>
  <si>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</si>
  <si>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</si>
  <si>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</si>
  <si>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</si>
  <si>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</si>
  <si>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</si>
  <si>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</si>
  <si>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</si>
  <si>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/>
  </si>
  <si>
    <t>% Net Property Tax Collections</t>
  </si>
  <si>
    <t>Beginning Balance:</t>
  </si>
  <si>
    <t>Receipts:</t>
  </si>
  <si>
    <t>2023 Property Tax</t>
  </si>
  <si>
    <t>2024 Property Tax</t>
  </si>
  <si>
    <t>State Aid</t>
  </si>
  <si>
    <t>2023 Bond Bank Warrants</t>
  </si>
  <si>
    <t>2024 Bond Bank Warrants</t>
  </si>
  <si>
    <t>Temporary Loans</t>
  </si>
  <si>
    <t>2025 Property Tax</t>
  </si>
  <si>
    <t>All Other Receipts</t>
  </si>
  <si>
    <t>Total Receipts</t>
  </si>
  <si>
    <t>Expenditures:</t>
  </si>
  <si>
    <t>Wages &amp; Salaries</t>
  </si>
  <si>
    <t>2024 Temporary Loans (If Applicable)</t>
  </si>
  <si>
    <t>All Other Expenditures</t>
  </si>
  <si>
    <t>Total Expenditures</t>
  </si>
  <si>
    <t>Cumulative Fund Balance</t>
  </si>
  <si>
    <t>IBB Permitted Borrowing:</t>
  </si>
  <si>
    <t>*Per Budget Order.</t>
  </si>
  <si>
    <t>80% of 1/2 of the Annual Adjusted Levy</t>
  </si>
  <si>
    <t>80% of</t>
  </si>
  <si>
    <t xml:space="preserve">Largest </t>
  </si>
  <si>
    <t>1/2 Levy</t>
  </si>
  <si>
    <t>Deficit</t>
  </si>
  <si>
    <t>(1) Actual through August 31, 2024.</t>
  </si>
  <si>
    <t>Largest Deficit of First 6 Months</t>
  </si>
  <si>
    <t>----------</t>
  </si>
  <si>
    <t>Largest Deficit of Second 6 Months</t>
  </si>
  <si>
    <t>Lesser of 80% of 1/2 Levy or Largest Deficit</t>
  </si>
  <si>
    <t>Additional Short Warrant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</si>
</sst>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_(* #,##0_);_(* \(#,##0\);_(* &quot;-&quot;??_);_(@_)"/>
    <numFmt numFmtId="166" formatCode="_(&quot;$&quot;* #,##0_);_(&quot;$&quot;* \(#,##0\);_(&quot;$&quot;* &quot;-&quot;??_);_(@_)"/>
  </numFmts>
  <fonts count="8">
    <font>
      <sz val="11"/>
      <name val="Times New Roman"/>
    </font>
    <font>
      <sz val="11"/>
      <name val="Times New Roman"/>
      <family val="1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sz val="12"/>
      <color indexed="12"/>
      <name val="Arial"/>
      <family val="2"/>
    </font>
    <font>
      <sz val="11"/>
      <name val="Times New Roman"/>
      <family val="1"/>
    </font>
    <font>
      <sz val="1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2" fillId="0" borderId="0" xfId="0" applyFont="1" applyAlignment="1">
      <alignment horizontal="left"/>
    </xf>
    <xf numFmtId="5" fontId="2" fillId="0" borderId="0" xfId="0" applyNumberFormat="1" applyFont="1" applyProtection="1">
      <protection locked="0"/>
    </xf>
    <xf numFmtId="5" fontId="2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left" indent="1"/>
    </xf>
    <xf numFmtId="37" fontId="2" fillId="0" borderId="0" xfId="0" applyNumberFormat="1" applyFont="1"/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37" fontId="2" fillId="0" borderId="0" xfId="0" applyNumberFormat="1" applyFont="1" applyAlignment="1">
      <alignment horizontal="left"/>
    </xf>
    <xf numFmtId="5" fontId="2" fillId="0" borderId="0" xfId="0" applyNumberFormat="1" applyFont="1" applyAlignment="1">
      <alignment horizontal="left"/>
    </xf>
    <xf numFmtId="0" fontId="4" fillId="0" borderId="0" xfId="0" applyFont="1"/>
    <xf numFmtId="165" fontId="2" fillId="0" borderId="0" xfId="1" applyNumberFormat="1" applyFont="1" applyFill="1" applyProtection="1">
      <protection locked="0"/>
    </xf>
    <xf numFmtId="37" fontId="2" fillId="0" borderId="0" xfId="0" applyNumberFormat="1" applyFont="1" applyProtection="1">
      <protection locked="0"/>
    </xf>
    <xf numFmtId="0" fontId="2" fillId="0" borderId="0" xfId="0" quotePrefix="1" applyFont="1" applyAlignment="1" applyProtection="1">
      <alignment horizontal="left"/>
      <protection locked="0"/>
    </xf>
    <xf numFmtId="5" fontId="2" fillId="0" borderId="0" xfId="0" applyNumberFormat="1" applyFont="1" applyAlignment="1">
      <alignment horizontal="center"/>
    </xf>
    <xf numFmtId="5" fontId="2" fillId="0" borderId="0" xfId="0" applyNumberFormat="1" applyFont="1" applyAlignment="1" applyProtection="1">
      <alignment horizontal="center"/>
      <protection locked="0"/>
    </xf>
    <xf numFmtId="37" fontId="2" fillId="2" borderId="0" xfId="0" applyNumberFormat="1" applyFont="1" applyFill="1" applyAlignment="1" applyProtection="1">
      <alignment horizontal="left"/>
      <protection locked="0"/>
    </xf>
    <xf numFmtId="37" fontId="2" fillId="2" borderId="0" xfId="0" applyNumberFormat="1" applyFont="1" applyFill="1" applyAlignment="1" applyProtection="1">
      <alignment horizontal="center"/>
      <protection locked="0"/>
    </xf>
    <xf numFmtId="10" fontId="2" fillId="0" borderId="0" xfId="2" applyNumberFormat="1" applyFont="1" applyFill="1" applyAlignment="1" applyProtection="1">
      <alignment horizontal="right"/>
      <protection locked="0"/>
    </xf>
    <xf numFmtId="166" fontId="2" fillId="2" borderId="0" xfId="3" applyNumberFormat="1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66" fontId="2" fillId="2" borderId="0" xfId="3" applyNumberFormat="1" applyFont="1" applyFill="1" applyAlignment="1" applyProtection="1">
      <alignment horizontal="right" indent="2"/>
      <protection locked="0"/>
    </xf>
    <xf numFmtId="166" fontId="2" fillId="2" borderId="0" xfId="3" applyNumberFormat="1" applyFont="1" applyFill="1" applyAlignment="1" applyProtection="1">
      <alignment horizontal="right"/>
      <protection locked="0"/>
    </xf>
    <xf numFmtId="39" fontId="2" fillId="0" borderId="0" xfId="0" applyNumberFormat="1" applyFont="1"/>
    <xf numFmtId="0" fontId="5" fillId="0" borderId="0" xfId="0" applyFont="1" applyProtection="1">
      <protection locked="0"/>
    </xf>
    <xf numFmtId="0" fontId="2" fillId="2" borderId="0" xfId="0" applyFont="1" applyFill="1" applyAlignment="1" applyProtection="1">
      <alignment horizontal="left"/>
      <protection locked="0"/>
    </xf>
    <xf numFmtId="166" fontId="2" fillId="0" borderId="0" xfId="3" applyNumberFormat="1" applyFont="1" applyFill="1" applyProtection="1"/>
    <xf numFmtId="165" fontId="2" fillId="2" borderId="0" xfId="1" applyNumberFormat="1" applyFont="1" applyFill="1" applyAlignment="1" applyProtection="1">
      <alignment horizontal="right"/>
      <protection locked="0"/>
    </xf>
    <xf numFmtId="165" fontId="2" fillId="0" borderId="1" xfId="1" applyNumberFormat="1" applyFont="1" applyFill="1" applyBorder="1" applyProtection="1"/>
    <xf numFmtId="166" fontId="2" fillId="0" borderId="2" xfId="3" applyNumberFormat="1" applyFont="1" applyFill="1" applyBorder="1" applyProtection="1"/>
    <xf numFmtId="165" fontId="2" fillId="0" borderId="0" xfId="1" applyNumberFormat="1" applyFont="1" applyFill="1" applyAlignment="1" applyProtection="1">
      <alignment horizontal="right"/>
    </xf>
    <xf numFmtId="165" fontId="2" fillId="0" borderId="3" xfId="1" applyNumberFormat="1" applyFont="1" applyFill="1" applyBorder="1" applyProtection="1"/>
    <xf numFmtId="165" fontId="2" fillId="0" borderId="0" xfId="1" applyNumberFormat="1" applyFont="1" applyFill="1" applyProtection="1"/>
    <xf numFmtId="165" fontId="2" fillId="0" borderId="0" xfId="1" applyNumberFormat="1" applyFont="1" applyFill="1"/>
    <xf numFmtId="166" fontId="2" fillId="0" borderId="0" xfId="3" applyNumberFormat="1" applyFont="1" applyFill="1"/>
    <xf numFmtId="165" fontId="2" fillId="2" borderId="1" xfId="1" applyNumberFormat="1" applyFont="1" applyFill="1" applyBorder="1" applyAlignment="1" applyProtection="1">
      <alignment horizontal="right"/>
      <protection locked="0"/>
    </xf>
    <xf numFmtId="166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10" fontId="2" fillId="0" borderId="0" xfId="2" applyNumberFormat="1" applyFont="1" applyFill="1" applyAlignment="1" applyProtection="1">
      <alignment horizontal="right"/>
    </xf>
    <xf numFmtId="10" fontId="2" fillId="0" borderId="0" xfId="2" applyNumberFormat="1" applyFont="1" applyFill="1" applyAlignment="1" applyProtection="1">
      <alignment horizontal="center"/>
    </xf>
    <xf numFmtId="49" fontId="2" fillId="2" borderId="0" xfId="0" applyNumberFormat="1" applyFont="1" applyFill="1" applyAlignment="1" applyProtection="1">
      <alignment horizontal="left"/>
      <protection locked="0"/>
    </xf>
    <xf numFmtId="37" fontId="2" fillId="0" borderId="0" xfId="0" applyNumberFormat="1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</cellXfs>
  <cellStyles count="6">
    <cellStyle name="Comma" xfId="1" builtinId="3"/>
    <cellStyle name="Comma 2" xfId="5" xr:uid="{00000000-0005-0000-0000-000001000000}"/>
    <cellStyle name="Currency" xfId="3" builtinId="4"/>
    <cellStyle name="Normal" xfId="0" builtinId="0"/>
    <cellStyle name="Normal 2" xfId="4" xr:uid="{00000000-0005-0000-0000-000005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57"/>
  <sheetViews>
    <sheetView tabSelected="1" topLeftCell="AB1" zoomScale="70" zoomScaleNormal="70" workbookViewId="0">
      <selection activeCell="AZ25" sqref="AZ25"/>
    </sheetView>
  </sheetViews>
  <sheetFormatPr defaultColWidth="8.140625" defaultRowHeight="15.6"/>
  <cols>
    <col min="1" max="1" width="43.85546875" style="3" customWidth="1"/>
    <col min="2" max="2" width="1.5703125" style="3" customWidth="1"/>
    <col min="3" max="3" width="27" style="3" customWidth="1"/>
    <col min="4" max="6" width="14.5703125" style="3" bestFit="1" customWidth="1"/>
    <col min="7" max="7" width="15.140625" style="3" bestFit="1" customWidth="1"/>
    <col min="8" max="8" width="15.42578125" style="3" customWidth="1"/>
    <col min="9" max="9" width="16.5703125" style="3" bestFit="1" customWidth="1"/>
    <col min="10" max="10" width="15.140625" style="3" bestFit="1" customWidth="1"/>
    <col min="11" max="11" width="16.140625" style="3" bestFit="1" customWidth="1"/>
    <col min="12" max="12" width="15.42578125" style="3" customWidth="1"/>
    <col min="13" max="13" width="15.140625" style="3" customWidth="1"/>
    <col min="14" max="14" width="15.5703125" style="3" bestFit="1" customWidth="1"/>
    <col min="15" max="15" width="16.5703125" style="3" customWidth="1"/>
    <col min="16" max="16" width="2.85546875" style="3" customWidth="1"/>
    <col min="17" max="17" width="43.140625" style="3" customWidth="1"/>
    <col min="18" max="18" width="3.5703125" style="3" customWidth="1"/>
    <col min="19" max="19" width="15.140625" style="3" customWidth="1"/>
    <col min="20" max="21" width="15.140625" style="3" bestFit="1" customWidth="1"/>
    <col min="22" max="22" width="15.5703125" style="3" bestFit="1" customWidth="1"/>
    <col min="23" max="23" width="14.5703125" style="3" bestFit="1" customWidth="1"/>
    <col min="24" max="24" width="17" style="3" customWidth="1"/>
    <col min="25" max="25" width="14.5703125" style="3" bestFit="1" customWidth="1"/>
    <col min="26" max="27" width="15.42578125" style="3" bestFit="1" customWidth="1"/>
    <col min="28" max="28" width="15.140625" style="3" customWidth="1"/>
    <col min="29" max="29" width="15.42578125" style="3" bestFit="1" customWidth="1"/>
    <col min="30" max="30" width="14.5703125" style="3" customWidth="1"/>
    <col min="31" max="31" width="16.5703125" style="3" customWidth="1"/>
    <col min="32" max="32" width="3.42578125" style="3" customWidth="1"/>
    <col min="33" max="33" width="46.42578125" style="3" customWidth="1"/>
    <col min="34" max="34" width="8.42578125" style="3" customWidth="1"/>
    <col min="35" max="35" width="13.5703125" style="3" customWidth="1"/>
    <col min="36" max="36" width="14.5703125" style="3" bestFit="1" customWidth="1"/>
    <col min="37" max="38" width="15.42578125" style="3" customWidth="1"/>
    <col min="39" max="39" width="16.85546875" style="3" customWidth="1"/>
    <col min="40" max="40" width="17" style="3" customWidth="1"/>
    <col min="41" max="41" width="15.42578125" style="3" bestFit="1" customWidth="1"/>
    <col min="42" max="42" width="16.85546875" style="3" customWidth="1"/>
    <col min="43" max="43" width="15.42578125" style="3" bestFit="1" customWidth="1"/>
    <col min="44" max="44" width="17.140625" style="3" customWidth="1"/>
    <col min="45" max="45" width="17" style="3" customWidth="1"/>
    <col min="46" max="46" width="15.42578125" style="3" customWidth="1"/>
    <col min="47" max="47" width="23.140625" style="3" customWidth="1"/>
    <col min="48" max="48" width="8.140625" style="3"/>
    <col min="49" max="50" width="8.5703125" style="3" bestFit="1" customWidth="1"/>
    <col min="51" max="16384" width="8.140625" style="3"/>
  </cols>
  <sheetData>
    <row r="1" spans="1:52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Q1" s="50" t="s">
        <v>0</v>
      </c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G1" s="50" t="s">
        <v>0</v>
      </c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Z1" s="4"/>
    </row>
    <row r="2" spans="1:52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Q2" s="51" t="str">
        <f>A2</f>
        <v>2025 Advance Funding Program</v>
      </c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G2" s="51" t="str">
        <f>A2</f>
        <v>2025 Advance Funding Program</v>
      </c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Z2" s="4"/>
    </row>
    <row r="3" spans="1:5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Z3" s="4"/>
    </row>
    <row r="4" spans="1:52">
      <c r="A4" s="51" t="s">
        <v>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Q4" s="51" t="s">
        <v>2</v>
      </c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G4" s="51" t="s">
        <v>2</v>
      </c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Z4" s="4"/>
    </row>
    <row r="5" spans="1:52">
      <c r="A5" s="4" t="s">
        <v>3</v>
      </c>
      <c r="B5" s="4"/>
      <c r="C5" s="23">
        <v>0</v>
      </c>
      <c r="D5" s="19"/>
      <c r="E5" s="2"/>
      <c r="H5" s="2"/>
      <c r="I5" s="2"/>
      <c r="J5" s="2"/>
      <c r="K5" s="2"/>
      <c r="M5" s="4" t="s">
        <v>4</v>
      </c>
      <c r="N5" s="2"/>
      <c r="O5" s="44">
        <f ca="1">TODAY()</f>
        <v>45511</v>
      </c>
      <c r="Q5" s="4" t="s">
        <v>3</v>
      </c>
      <c r="R5" s="4"/>
      <c r="S5" s="15">
        <f>C5</f>
        <v>0</v>
      </c>
      <c r="T5" s="2"/>
      <c r="U5" s="2"/>
      <c r="V5" s="1"/>
      <c r="W5" s="1"/>
      <c r="X5" s="2"/>
      <c r="Y5" s="2"/>
      <c r="Z5" s="2"/>
      <c r="AA5" s="2"/>
      <c r="AC5" s="4" t="str">
        <f>M5</f>
        <v>Revised Date</v>
      </c>
      <c r="AD5" s="2"/>
      <c r="AE5" s="44">
        <f ca="1">O5</f>
        <v>45511</v>
      </c>
      <c r="AG5" s="4" t="s">
        <v>3</v>
      </c>
      <c r="AH5" s="4"/>
      <c r="AI5" s="4">
        <f>S5</f>
        <v>0</v>
      </c>
      <c r="AJ5" s="2"/>
      <c r="AK5" s="2"/>
      <c r="AL5" s="1"/>
      <c r="AM5" s="1"/>
      <c r="AN5" s="2"/>
      <c r="AO5" s="2"/>
      <c r="AP5" s="2"/>
      <c r="AQ5" s="2"/>
      <c r="AS5" s="4" t="str">
        <f>AC5</f>
        <v>Revised Date</v>
      </c>
      <c r="AU5" s="44">
        <f ca="1">O5</f>
        <v>45511</v>
      </c>
      <c r="AZ5" s="4"/>
    </row>
    <row r="6" spans="1:52">
      <c r="B6" s="2"/>
      <c r="C6" s="20"/>
      <c r="D6" s="2"/>
      <c r="E6" s="2"/>
      <c r="H6" s="2"/>
      <c r="I6" s="2"/>
      <c r="J6" s="2"/>
      <c r="K6" s="2"/>
      <c r="O6" s="8"/>
      <c r="R6" s="2"/>
      <c r="S6" s="1"/>
      <c r="T6" s="2"/>
      <c r="U6" s="2"/>
      <c r="V6" s="2"/>
      <c r="W6" s="1"/>
      <c r="X6" s="2"/>
      <c r="Y6" s="2"/>
      <c r="Z6" s="2"/>
      <c r="AA6" s="2"/>
      <c r="AE6" s="8"/>
      <c r="AH6" s="2"/>
      <c r="AI6" s="1"/>
      <c r="AJ6" s="2"/>
      <c r="AK6" s="2"/>
      <c r="AL6" s="2"/>
      <c r="AM6" s="1"/>
      <c r="AN6" s="1"/>
      <c r="AO6" s="2"/>
      <c r="AP6" s="2"/>
      <c r="AQ6" s="2"/>
      <c r="AS6" s="4"/>
      <c r="AU6" s="8"/>
      <c r="AZ6" s="4"/>
    </row>
    <row r="7" spans="1:52">
      <c r="A7" s="3" t="s">
        <v>5</v>
      </c>
      <c r="B7" s="1"/>
      <c r="C7" s="23">
        <v>0</v>
      </c>
      <c r="D7" s="2"/>
      <c r="E7" s="2"/>
      <c r="I7" s="2"/>
      <c r="J7" s="2"/>
      <c r="K7" s="2"/>
      <c r="M7" s="4" t="s">
        <v>6</v>
      </c>
      <c r="N7" s="2"/>
      <c r="O7" s="8" t="s">
        <v>7</v>
      </c>
      <c r="Q7" s="3" t="s">
        <v>5</v>
      </c>
      <c r="R7" s="1"/>
      <c r="S7" s="4">
        <f>C7</f>
        <v>0</v>
      </c>
      <c r="T7" s="2"/>
      <c r="U7" s="2"/>
      <c r="V7" s="2"/>
      <c r="W7" s="1"/>
      <c r="X7" s="2"/>
      <c r="Y7" s="2"/>
      <c r="Z7" s="2"/>
      <c r="AA7" s="2"/>
      <c r="AC7" s="4" t="str">
        <f>M7</f>
        <v>Cash Flow Year</v>
      </c>
      <c r="AD7" s="2"/>
      <c r="AE7" s="8" t="s">
        <v>8</v>
      </c>
      <c r="AG7" s="3" t="s">
        <v>5</v>
      </c>
      <c r="AH7" s="1"/>
      <c r="AI7" s="4">
        <f>S7</f>
        <v>0</v>
      </c>
      <c r="AJ7" s="2"/>
      <c r="AK7" s="2"/>
      <c r="AL7" s="2"/>
      <c r="AM7" s="1"/>
      <c r="AN7" s="2"/>
      <c r="AO7" s="2"/>
      <c r="AP7" s="2"/>
      <c r="AQ7" s="2"/>
      <c r="AS7" s="4" t="str">
        <f>AC7</f>
        <v>Cash Flow Year</v>
      </c>
      <c r="AU7" s="8" t="s">
        <v>9</v>
      </c>
      <c r="AZ7" s="4"/>
    </row>
    <row r="8" spans="1:52">
      <c r="B8" s="2"/>
      <c r="C8" s="1"/>
      <c r="D8" s="2"/>
      <c r="E8" s="2"/>
      <c r="H8" s="2"/>
      <c r="I8" s="2"/>
      <c r="J8" s="2"/>
      <c r="K8" s="2"/>
      <c r="N8" s="2"/>
      <c r="O8" s="8"/>
      <c r="R8" s="2"/>
      <c r="S8" s="1"/>
      <c r="T8" s="2"/>
      <c r="U8" s="2"/>
      <c r="V8" s="2"/>
      <c r="W8" s="1"/>
      <c r="X8" s="2"/>
      <c r="Y8" s="2"/>
      <c r="Z8" s="2"/>
      <c r="AA8" s="2"/>
      <c r="AD8" s="2"/>
      <c r="AE8" s="8"/>
      <c r="AH8" s="2"/>
      <c r="AI8" s="1"/>
      <c r="AJ8" s="2"/>
      <c r="AK8" s="2"/>
      <c r="AL8" s="2"/>
      <c r="AM8" s="1"/>
      <c r="AN8" s="1"/>
      <c r="AO8" s="2"/>
      <c r="AP8" s="2"/>
      <c r="AQ8" s="2"/>
      <c r="AS8" s="4"/>
      <c r="AU8" s="8"/>
      <c r="AZ8" s="4"/>
    </row>
    <row r="9" spans="1:52">
      <c r="A9" s="4" t="s">
        <v>10</v>
      </c>
      <c r="C9" s="48" t="s">
        <v>11</v>
      </c>
      <c r="D9" s="2"/>
      <c r="E9" s="2"/>
      <c r="H9" s="2"/>
      <c r="I9" s="2"/>
      <c r="J9" s="2"/>
      <c r="K9" s="2"/>
      <c r="M9" s="4" t="s">
        <v>12</v>
      </c>
      <c r="N9" s="2"/>
      <c r="O9" s="24" t="s">
        <v>13</v>
      </c>
      <c r="Q9" s="4" t="s">
        <v>10</v>
      </c>
      <c r="S9" s="4" t="str">
        <f>C9</f>
        <v>0</v>
      </c>
      <c r="T9" s="2"/>
      <c r="U9" s="2"/>
      <c r="V9" s="2"/>
      <c r="W9" s="1"/>
      <c r="X9" s="2"/>
      <c r="Y9" s="2"/>
      <c r="Z9" s="2"/>
      <c r="AA9" s="2"/>
      <c r="AC9" s="4" t="str">
        <f>M9</f>
        <v>Fund Name</v>
      </c>
      <c r="AD9" s="2"/>
      <c r="AE9" s="49" t="str">
        <f>O9</f>
        <v xml:space="preserve"> </v>
      </c>
      <c r="AG9" s="4" t="s">
        <v>10</v>
      </c>
      <c r="AI9" s="4" t="str">
        <f>S9</f>
        <v>0</v>
      </c>
      <c r="AJ9" s="2"/>
      <c r="AK9" s="2"/>
      <c r="AL9" s="2"/>
      <c r="AM9" s="1"/>
      <c r="AN9" s="2"/>
      <c r="AO9" s="2"/>
      <c r="AP9" s="2"/>
      <c r="AQ9" s="2"/>
      <c r="AS9" s="4" t="str">
        <f>AC9</f>
        <v>Fund Name</v>
      </c>
      <c r="AU9" s="8" t="str">
        <f>O9</f>
        <v xml:space="preserve"> </v>
      </c>
      <c r="AZ9" s="4"/>
    </row>
    <row r="10" spans="1:52">
      <c r="C10" s="4"/>
      <c r="D10" s="2"/>
      <c r="E10" s="2"/>
      <c r="H10" s="2"/>
      <c r="I10" s="2"/>
      <c r="J10" s="2"/>
      <c r="K10" s="2"/>
      <c r="N10" s="2"/>
      <c r="O10" s="27"/>
      <c r="S10" s="4"/>
      <c r="T10" s="2"/>
      <c r="U10" s="2"/>
      <c r="V10" s="2"/>
      <c r="Y10" s="2"/>
      <c r="Z10" s="2"/>
      <c r="AA10" s="2"/>
      <c r="AD10" s="2"/>
      <c r="AE10" s="8"/>
      <c r="AI10" s="4"/>
      <c r="AJ10" s="2"/>
      <c r="AK10" s="2"/>
      <c r="AL10" s="2"/>
      <c r="AO10" s="2"/>
      <c r="AP10" s="2"/>
      <c r="AQ10" s="2"/>
      <c r="AS10" s="1"/>
      <c r="AT10" s="2"/>
      <c r="AU10" s="27"/>
      <c r="AZ10" s="4"/>
    </row>
    <row r="11" spans="1:52">
      <c r="A11" s="3" t="s">
        <v>14</v>
      </c>
      <c r="C11" s="32">
        <v>0</v>
      </c>
      <c r="D11" s="2"/>
      <c r="E11" s="2"/>
      <c r="H11" s="2"/>
      <c r="I11" s="2"/>
      <c r="J11" s="2"/>
      <c r="K11" s="2"/>
      <c r="M11" s="4" t="s">
        <v>15</v>
      </c>
      <c r="N11" s="5"/>
      <c r="O11" s="26"/>
      <c r="Q11" s="3" t="s">
        <v>14</v>
      </c>
      <c r="S11" s="4">
        <f>C11</f>
        <v>0</v>
      </c>
      <c r="T11" s="2"/>
      <c r="U11" s="2"/>
      <c r="V11" s="2"/>
      <c r="Y11" s="2"/>
      <c r="Z11" s="2"/>
      <c r="AA11" s="2"/>
      <c r="AC11" s="4" t="str">
        <f>M11</f>
        <v>Certified Fund Levy*</v>
      </c>
      <c r="AD11" s="5"/>
      <c r="AE11" s="26">
        <v>0</v>
      </c>
      <c r="AG11" s="3" t="s">
        <v>14</v>
      </c>
      <c r="AI11" s="4">
        <f>S11</f>
        <v>0</v>
      </c>
      <c r="AJ11" s="2"/>
      <c r="AK11" s="2"/>
      <c r="AL11" s="2"/>
      <c r="AO11" s="2"/>
      <c r="AP11" s="2"/>
      <c r="AQ11" s="2"/>
      <c r="AS11" s="4" t="s">
        <v>16</v>
      </c>
      <c r="AT11" s="5"/>
      <c r="AU11" s="29">
        <v>0</v>
      </c>
    </row>
    <row r="12" spans="1:52">
      <c r="D12" s="2"/>
      <c r="E12" s="2"/>
      <c r="F12" s="2"/>
      <c r="H12" s="2"/>
      <c r="I12" s="2"/>
      <c r="J12" s="2"/>
      <c r="K12" s="2"/>
      <c r="M12" s="4"/>
      <c r="N12" s="5"/>
      <c r="O12" s="21"/>
      <c r="T12" s="2"/>
      <c r="U12" s="2"/>
      <c r="V12" s="2"/>
      <c r="Y12" s="2"/>
      <c r="Z12" s="2"/>
      <c r="AA12" s="2"/>
      <c r="AC12" s="4"/>
      <c r="AD12" s="5"/>
      <c r="AE12" s="22"/>
      <c r="AH12" s="2"/>
      <c r="AI12" s="2"/>
      <c r="AJ12" s="2"/>
      <c r="AK12" s="2"/>
      <c r="AL12" s="2"/>
      <c r="AO12" s="2"/>
      <c r="AP12" s="2"/>
      <c r="AQ12" s="2"/>
      <c r="AS12" s="4" t="s">
        <v>17</v>
      </c>
      <c r="AT12" s="5"/>
      <c r="AU12" s="42">
        <v>0</v>
      </c>
    </row>
    <row r="13" spans="1:5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M13" s="3" t="s">
        <v>18</v>
      </c>
      <c r="N13" s="2"/>
      <c r="O13" s="47" t="e">
        <f>ROUND((O21)/O11,4)</f>
        <v>#DIV/0!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C13" s="3" t="str">
        <f>M13</f>
        <v>% Property Tax Collections</v>
      </c>
      <c r="AD13" s="2"/>
      <c r="AE13" s="47" t="e">
        <f>ROUND((AE21)/AE11,4)</f>
        <v>#DIV/0!</v>
      </c>
      <c r="AH13" s="2"/>
      <c r="AI13" s="2"/>
      <c r="AJ13" s="2"/>
      <c r="AK13" s="2"/>
      <c r="AL13" s="2"/>
      <c r="AM13" s="2"/>
      <c r="AN13" s="2"/>
      <c r="AO13" s="2"/>
      <c r="AP13" s="2"/>
      <c r="AQ13" s="2"/>
      <c r="AS13" s="1"/>
      <c r="AT13" s="2"/>
      <c r="AU13" s="25"/>
    </row>
    <row r="14" spans="1:5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S14" s="3" t="s">
        <v>19</v>
      </c>
      <c r="AU14" s="43">
        <f>AU11-AU12</f>
        <v>0</v>
      </c>
    </row>
    <row r="15" spans="1:5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U15" s="45"/>
    </row>
    <row r="16" spans="1:52">
      <c r="C16" s="7" t="s">
        <v>20</v>
      </c>
      <c r="D16" s="7" t="s">
        <v>21</v>
      </c>
      <c r="E16" s="7" t="s">
        <v>22</v>
      </c>
      <c r="F16" s="7" t="s">
        <v>23</v>
      </c>
      <c r="G16" s="7" t="s">
        <v>24</v>
      </c>
      <c r="H16" s="7" t="s">
        <v>25</v>
      </c>
      <c r="I16" s="7" t="s">
        <v>26</v>
      </c>
      <c r="J16" s="7" t="s">
        <v>27</v>
      </c>
      <c r="K16" s="7" t="s">
        <v>28</v>
      </c>
      <c r="L16" s="7" t="s">
        <v>29</v>
      </c>
      <c r="M16" s="7" t="s">
        <v>30</v>
      </c>
      <c r="N16" s="7" t="s">
        <v>31</v>
      </c>
      <c r="O16" s="7" t="s">
        <v>32</v>
      </c>
      <c r="S16" s="7" t="s">
        <v>20</v>
      </c>
      <c r="T16" s="7" t="s">
        <v>21</v>
      </c>
      <c r="U16" s="7" t="s">
        <v>22</v>
      </c>
      <c r="V16" s="7" t="s">
        <v>23</v>
      </c>
      <c r="W16" s="7" t="s">
        <v>24</v>
      </c>
      <c r="X16" s="7" t="s">
        <v>25</v>
      </c>
      <c r="Y16" s="7" t="s">
        <v>26</v>
      </c>
      <c r="Z16" s="7" t="s">
        <v>27</v>
      </c>
      <c r="AA16" s="7" t="s">
        <v>28</v>
      </c>
      <c r="AB16" s="7" t="s">
        <v>29</v>
      </c>
      <c r="AC16" s="7" t="s">
        <v>30</v>
      </c>
      <c r="AD16" s="7" t="s">
        <v>31</v>
      </c>
      <c r="AE16" s="7" t="s">
        <v>32</v>
      </c>
      <c r="AH16" s="2"/>
      <c r="AI16" s="2"/>
      <c r="AJ16" s="2"/>
      <c r="AK16" s="2"/>
      <c r="AL16" s="2"/>
      <c r="AM16" s="2"/>
      <c r="AN16" s="2"/>
      <c r="AO16" s="2"/>
      <c r="AP16" s="2"/>
      <c r="AQ16" s="2"/>
      <c r="AS16" s="4" t="str">
        <f>AC13</f>
        <v>% Property Tax Collections</v>
      </c>
      <c r="AU16" s="46" t="e">
        <f>ROUND(AU24/AU11,4)</f>
        <v>#DIV/0!</v>
      </c>
    </row>
    <row r="17" spans="1:50">
      <c r="A17" s="4" t="s">
        <v>33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Q17" s="4" t="s">
        <v>33</v>
      </c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" t="s">
        <v>34</v>
      </c>
      <c r="AU17" s="46" t="e">
        <f>ROUND(AU24/AU14,4)</f>
        <v>#DIV/0!</v>
      </c>
    </row>
    <row r="18" spans="1:50">
      <c r="A18" s="4" t="s">
        <v>35</v>
      </c>
      <c r="C18" s="28">
        <v>0</v>
      </c>
      <c r="D18" s="33">
        <f>C39</f>
        <v>0</v>
      </c>
      <c r="E18" s="33">
        <f t="shared" ref="E18:N18" si="0">D39</f>
        <v>0</v>
      </c>
      <c r="F18" s="33">
        <f t="shared" si="0"/>
        <v>0</v>
      </c>
      <c r="G18" s="33">
        <f t="shared" si="0"/>
        <v>0</v>
      </c>
      <c r="H18" s="33">
        <f t="shared" si="0"/>
        <v>0</v>
      </c>
      <c r="I18" s="33">
        <f t="shared" si="0"/>
        <v>0</v>
      </c>
      <c r="J18" s="33">
        <f t="shared" si="0"/>
        <v>0</v>
      </c>
      <c r="K18" s="33">
        <f t="shared" si="0"/>
        <v>0</v>
      </c>
      <c r="L18" s="33">
        <f t="shared" si="0"/>
        <v>0</v>
      </c>
      <c r="M18" s="33">
        <f t="shared" si="0"/>
        <v>0</v>
      </c>
      <c r="N18" s="33">
        <f t="shared" si="0"/>
        <v>0</v>
      </c>
      <c r="O18" s="33">
        <f>C18</f>
        <v>0</v>
      </c>
      <c r="Q18" s="4" t="s">
        <v>35</v>
      </c>
      <c r="S18" s="33">
        <f>O39</f>
        <v>0</v>
      </c>
      <c r="T18" s="33">
        <f>S39</f>
        <v>0</v>
      </c>
      <c r="U18" s="33">
        <f t="shared" ref="U18:AD18" si="1">T39</f>
        <v>0</v>
      </c>
      <c r="V18" s="33">
        <f t="shared" si="1"/>
        <v>0</v>
      </c>
      <c r="W18" s="33">
        <f t="shared" si="1"/>
        <v>0</v>
      </c>
      <c r="X18" s="33">
        <f t="shared" si="1"/>
        <v>0</v>
      </c>
      <c r="Y18" s="33">
        <f t="shared" si="1"/>
        <v>0</v>
      </c>
      <c r="Z18" s="33">
        <f t="shared" si="1"/>
        <v>0</v>
      </c>
      <c r="AA18" s="33">
        <f t="shared" si="1"/>
        <v>0</v>
      </c>
      <c r="AB18" s="33">
        <f t="shared" si="1"/>
        <v>0</v>
      </c>
      <c r="AC18" s="33">
        <f t="shared" si="1"/>
        <v>0</v>
      </c>
      <c r="AD18" s="33">
        <f t="shared" si="1"/>
        <v>0</v>
      </c>
      <c r="AE18" s="33">
        <f>S18</f>
        <v>0</v>
      </c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50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I19" s="7" t="s">
        <v>20</v>
      </c>
      <c r="AJ19" s="7" t="s">
        <v>21</v>
      </c>
      <c r="AK19" s="7" t="s">
        <v>22</v>
      </c>
      <c r="AL19" s="7" t="s">
        <v>23</v>
      </c>
      <c r="AM19" s="7" t="s">
        <v>24</v>
      </c>
      <c r="AN19" s="7" t="s">
        <v>25</v>
      </c>
      <c r="AO19" s="7" t="s">
        <v>26</v>
      </c>
      <c r="AP19" s="7" t="s">
        <v>27</v>
      </c>
      <c r="AQ19" s="7" t="s">
        <v>28</v>
      </c>
      <c r="AR19" s="7" t="s">
        <v>29</v>
      </c>
      <c r="AS19" s="7" t="s">
        <v>30</v>
      </c>
      <c r="AT19" s="7" t="s">
        <v>31</v>
      </c>
      <c r="AU19" s="7" t="s">
        <v>32</v>
      </c>
    </row>
    <row r="20" spans="1:50">
      <c r="A20" s="4" t="s">
        <v>36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Q20" s="4" t="s">
        <v>36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G20" s="4" t="s">
        <v>33</v>
      </c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</row>
    <row r="21" spans="1:50" s="10" customFormat="1">
      <c r="A21" s="9" t="s">
        <v>37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7">
        <f>SUM(C21:N21)</f>
        <v>0</v>
      </c>
      <c r="Q21" s="9" t="s">
        <v>38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9">
        <f>SUM(S21:AD21)</f>
        <v>0</v>
      </c>
      <c r="AG21" s="4" t="s">
        <v>35</v>
      </c>
      <c r="AH21" s="3"/>
      <c r="AI21" s="33">
        <f>AE39</f>
        <v>0</v>
      </c>
      <c r="AJ21" s="33">
        <f t="shared" ref="AJ21:AT21" si="2">AI39</f>
        <v>0</v>
      </c>
      <c r="AK21" s="33">
        <f t="shared" si="2"/>
        <v>0</v>
      </c>
      <c r="AL21" s="33">
        <f t="shared" si="2"/>
        <v>0</v>
      </c>
      <c r="AM21" s="33">
        <f t="shared" si="2"/>
        <v>0</v>
      </c>
      <c r="AN21" s="33">
        <f t="shared" si="2"/>
        <v>0</v>
      </c>
      <c r="AO21" s="33">
        <f t="shared" si="2"/>
        <v>0</v>
      </c>
      <c r="AP21" s="33">
        <f t="shared" si="2"/>
        <v>0</v>
      </c>
      <c r="AQ21" s="33">
        <f t="shared" si="2"/>
        <v>0</v>
      </c>
      <c r="AR21" s="33">
        <f t="shared" si="2"/>
        <v>0</v>
      </c>
      <c r="AS21" s="33">
        <f t="shared" si="2"/>
        <v>0</v>
      </c>
      <c r="AT21" s="33">
        <f t="shared" si="2"/>
        <v>0</v>
      </c>
      <c r="AU21" s="33">
        <f>AI21</f>
        <v>0</v>
      </c>
    </row>
    <row r="22" spans="1:50" s="10" customFormat="1">
      <c r="A22" s="9" t="s">
        <v>39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7">
        <f>SUM(C22:N22)</f>
        <v>0</v>
      </c>
      <c r="Q22" s="9" t="s">
        <v>39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9">
        <f>SUM(S22:AD22)</f>
        <v>0</v>
      </c>
      <c r="AG22" s="3"/>
      <c r="AH22" s="3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</row>
    <row r="23" spans="1:50" s="10" customFormat="1">
      <c r="A23" s="9" t="s">
        <v>40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7">
        <f>SUM(C23:N23)</f>
        <v>0</v>
      </c>
      <c r="Q23" s="9" t="s">
        <v>41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9">
        <f>SUM(S23:AD23)</f>
        <v>0</v>
      </c>
      <c r="AG23" s="3" t="s">
        <v>36</v>
      </c>
      <c r="AH23" s="3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X23" s="30"/>
    </row>
    <row r="24" spans="1:50" s="10" customFormat="1">
      <c r="A24" s="9" t="s">
        <v>42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7">
        <f>SUM(C24:N24)</f>
        <v>0</v>
      </c>
      <c r="Q24" s="9" t="s">
        <v>42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9">
        <f>SUM(S24:AD24)</f>
        <v>0</v>
      </c>
      <c r="AG24" s="9" t="s">
        <v>43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>
        <v>0</v>
      </c>
      <c r="AU24" s="39">
        <f>SUM(AI24:AT24)</f>
        <v>0</v>
      </c>
    </row>
    <row r="25" spans="1:50" s="10" customFormat="1">
      <c r="A25" s="9" t="s">
        <v>44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7">
        <f>SUM(C25:N25)</f>
        <v>0</v>
      </c>
      <c r="Q25" s="9" t="s">
        <v>44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9">
        <f>SUM(S25:AD25)</f>
        <v>0</v>
      </c>
      <c r="AG25" s="9" t="s">
        <v>39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0</v>
      </c>
      <c r="AT25" s="34">
        <v>0</v>
      </c>
      <c r="AU25" s="39">
        <f t="shared" ref="AU25" si="3">SUM(AI25:AT25)</f>
        <v>0</v>
      </c>
    </row>
    <row r="26" spans="1:50" s="10" customFormat="1">
      <c r="AG26" s="9" t="s">
        <v>44</v>
      </c>
      <c r="AI26" s="34">
        <v>0</v>
      </c>
      <c r="AJ26" s="34">
        <v>0</v>
      </c>
      <c r="AK26" s="34">
        <v>0</v>
      </c>
      <c r="AL26" s="34">
        <v>0</v>
      </c>
      <c r="AM26" s="34">
        <v>0</v>
      </c>
      <c r="AN26" s="34">
        <v>0</v>
      </c>
      <c r="AO26" s="34">
        <v>0</v>
      </c>
      <c r="AP26" s="34">
        <v>0</v>
      </c>
      <c r="AQ26" s="34">
        <v>0</v>
      </c>
      <c r="AR26" s="34">
        <v>0</v>
      </c>
      <c r="AS26" s="34">
        <v>0</v>
      </c>
      <c r="AT26" s="34">
        <v>0</v>
      </c>
      <c r="AU26" s="39">
        <f>SUM(AI26:AT26)</f>
        <v>0</v>
      </c>
    </row>
    <row r="27" spans="1:50" s="10" customFormat="1">
      <c r="A27" s="3"/>
      <c r="B27" s="3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2"/>
      <c r="Q27" s="3"/>
      <c r="R27" s="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4"/>
      <c r="AG27" s="3" t="s">
        <v>45</v>
      </c>
      <c r="AH27" s="3"/>
      <c r="AI27" s="38">
        <f>SUM(AI24:AI26)</f>
        <v>0</v>
      </c>
      <c r="AJ27" s="38">
        <f t="shared" ref="AJ27:AT27" si="4">SUM(AJ24:AJ26)</f>
        <v>0</v>
      </c>
      <c r="AK27" s="38">
        <f t="shared" si="4"/>
        <v>0</v>
      </c>
      <c r="AL27" s="38">
        <f t="shared" si="4"/>
        <v>0</v>
      </c>
      <c r="AM27" s="38">
        <f t="shared" si="4"/>
        <v>0</v>
      </c>
      <c r="AN27" s="38">
        <f t="shared" si="4"/>
        <v>0</v>
      </c>
      <c r="AO27" s="38">
        <f t="shared" si="4"/>
        <v>0</v>
      </c>
      <c r="AP27" s="38">
        <f t="shared" si="4"/>
        <v>0</v>
      </c>
      <c r="AQ27" s="38">
        <f t="shared" si="4"/>
        <v>0</v>
      </c>
      <c r="AR27" s="38">
        <f t="shared" si="4"/>
        <v>0</v>
      </c>
      <c r="AS27" s="38">
        <f t="shared" si="4"/>
        <v>0</v>
      </c>
      <c r="AT27" s="38">
        <f t="shared" si="4"/>
        <v>0</v>
      </c>
      <c r="AU27" s="38">
        <f>SUM(AU24:AU26)</f>
        <v>0</v>
      </c>
    </row>
    <row r="28" spans="1:50">
      <c r="A28" s="15" t="s">
        <v>45</v>
      </c>
      <c r="B28" s="10"/>
      <c r="C28" s="35">
        <f>SUM(C21:C25)</f>
        <v>0</v>
      </c>
      <c r="D28" s="35">
        <f>SUM(D21:D25)</f>
        <v>0</v>
      </c>
      <c r="E28" s="35">
        <f t="shared" ref="E28:O28" si="5">SUM(E21:E25)</f>
        <v>0</v>
      </c>
      <c r="F28" s="35">
        <f t="shared" si="5"/>
        <v>0</v>
      </c>
      <c r="G28" s="35">
        <f t="shared" si="5"/>
        <v>0</v>
      </c>
      <c r="H28" s="35">
        <f t="shared" si="5"/>
        <v>0</v>
      </c>
      <c r="I28" s="35">
        <f t="shared" si="5"/>
        <v>0</v>
      </c>
      <c r="J28" s="35">
        <f t="shared" si="5"/>
        <v>0</v>
      </c>
      <c r="K28" s="35">
        <f t="shared" si="5"/>
        <v>0</v>
      </c>
      <c r="L28" s="35">
        <f t="shared" si="5"/>
        <v>0</v>
      </c>
      <c r="M28" s="35">
        <f t="shared" si="5"/>
        <v>0</v>
      </c>
      <c r="N28" s="35">
        <f t="shared" si="5"/>
        <v>0</v>
      </c>
      <c r="O28" s="35">
        <f t="shared" si="5"/>
        <v>0</v>
      </c>
      <c r="Q28" s="15" t="s">
        <v>45</v>
      </c>
      <c r="R28" s="10"/>
      <c r="S28" s="35">
        <f>SUM(S21:S25)</f>
        <v>0</v>
      </c>
      <c r="T28" s="35">
        <f t="shared" ref="T28:AD28" si="6">SUM(T21:T25)</f>
        <v>0</v>
      </c>
      <c r="U28" s="35">
        <f t="shared" si="6"/>
        <v>0</v>
      </c>
      <c r="V28" s="35">
        <f t="shared" si="6"/>
        <v>0</v>
      </c>
      <c r="W28" s="35">
        <f t="shared" si="6"/>
        <v>0</v>
      </c>
      <c r="X28" s="35">
        <f t="shared" si="6"/>
        <v>0</v>
      </c>
      <c r="Y28" s="35">
        <f t="shared" si="6"/>
        <v>0</v>
      </c>
      <c r="Z28" s="35">
        <f t="shared" si="6"/>
        <v>0</v>
      </c>
      <c r="AA28" s="35">
        <f t="shared" si="6"/>
        <v>0</v>
      </c>
      <c r="AB28" s="35">
        <f t="shared" si="6"/>
        <v>0</v>
      </c>
      <c r="AC28" s="35">
        <f t="shared" si="6"/>
        <v>0</v>
      </c>
      <c r="AD28" s="35">
        <f t="shared" si="6"/>
        <v>0</v>
      </c>
      <c r="AE28" s="35">
        <f>SUM(AE21:AE25)</f>
        <v>0</v>
      </c>
      <c r="AU28" s="39"/>
    </row>
    <row r="29" spans="1:50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G29" s="15" t="s">
        <v>46</v>
      </c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39"/>
    </row>
    <row r="30" spans="1:50">
      <c r="A30" s="4" t="s">
        <v>46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Q30" s="4" t="s">
        <v>46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G30" s="9" t="s">
        <v>47</v>
      </c>
      <c r="AH30" s="10"/>
      <c r="AI30" s="34">
        <v>0</v>
      </c>
      <c r="AJ30" s="34">
        <v>0</v>
      </c>
      <c r="AK30" s="34">
        <v>0</v>
      </c>
      <c r="AL30" s="34">
        <v>0</v>
      </c>
      <c r="AM30" s="34">
        <v>0</v>
      </c>
      <c r="AN30" s="34">
        <v>0</v>
      </c>
      <c r="AO30" s="34">
        <v>0</v>
      </c>
      <c r="AP30" s="34">
        <v>0</v>
      </c>
      <c r="AQ30" s="34">
        <v>0</v>
      </c>
      <c r="AR30" s="34">
        <v>0</v>
      </c>
      <c r="AS30" s="34">
        <v>0</v>
      </c>
      <c r="AT30" s="34">
        <v>0</v>
      </c>
      <c r="AU30" s="39">
        <f>SUM(AI30:AT30)</f>
        <v>0</v>
      </c>
    </row>
    <row r="31" spans="1:50" s="10" customFormat="1">
      <c r="A31" s="9" t="s">
        <v>47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7">
        <f>SUM(C31:N31)</f>
        <v>0</v>
      </c>
      <c r="Q31" s="9" t="s">
        <v>47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9">
        <f>SUM(S31:AD31)</f>
        <v>0</v>
      </c>
      <c r="AG31" s="9" t="s">
        <v>48</v>
      </c>
      <c r="AI31" s="34">
        <v>0</v>
      </c>
      <c r="AJ31" s="34">
        <v>0</v>
      </c>
      <c r="AK31" s="34">
        <v>0</v>
      </c>
      <c r="AL31" s="34">
        <v>0</v>
      </c>
      <c r="AM31" s="34">
        <v>0</v>
      </c>
      <c r="AN31" s="34">
        <v>0</v>
      </c>
      <c r="AO31" s="34">
        <v>0</v>
      </c>
      <c r="AP31" s="34">
        <v>0</v>
      </c>
      <c r="AQ31" s="34">
        <v>0</v>
      </c>
      <c r="AR31" s="34">
        <v>0</v>
      </c>
      <c r="AS31" s="34">
        <v>0</v>
      </c>
      <c r="AT31" s="34">
        <v>0</v>
      </c>
      <c r="AU31" s="39">
        <f>SUM(AI31:AT31)</f>
        <v>0</v>
      </c>
    </row>
    <row r="32" spans="1:50" s="10" customFormat="1">
      <c r="A32" s="9" t="s">
        <v>40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7">
        <f t="shared" ref="O32" si="7">SUM(C32:N32)</f>
        <v>0</v>
      </c>
      <c r="Q32" s="9" t="s">
        <v>41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4">
        <v>0</v>
      </c>
      <c r="AE32" s="39">
        <f>SUM(S32:AD32)</f>
        <v>0</v>
      </c>
      <c r="AG32" s="9" t="s">
        <v>49</v>
      </c>
      <c r="AI32" s="34">
        <v>0</v>
      </c>
      <c r="AJ32" s="34">
        <v>0</v>
      </c>
      <c r="AK32" s="34">
        <v>0</v>
      </c>
      <c r="AL32" s="34">
        <v>0</v>
      </c>
      <c r="AM32" s="34">
        <v>0</v>
      </c>
      <c r="AN32" s="34">
        <v>0</v>
      </c>
      <c r="AO32" s="34">
        <v>0</v>
      </c>
      <c r="AP32" s="34">
        <v>0</v>
      </c>
      <c r="AQ32" s="34">
        <v>0</v>
      </c>
      <c r="AR32" s="34">
        <v>0</v>
      </c>
      <c r="AS32" s="34">
        <v>0</v>
      </c>
      <c r="AT32" s="34">
        <v>0</v>
      </c>
      <c r="AU32" s="39">
        <f>SUM(AI32:AT32)</f>
        <v>0</v>
      </c>
    </row>
    <row r="33" spans="1:49" s="10" customFormat="1">
      <c r="A33" s="9" t="s">
        <v>42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7">
        <f>SUM(C33:N33)</f>
        <v>0</v>
      </c>
      <c r="Q33" s="9" t="s">
        <v>42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9">
        <f>SUM(S33:AD33)</f>
        <v>0</v>
      </c>
      <c r="AG33" s="15" t="s">
        <v>50</v>
      </c>
      <c r="AH33" s="3"/>
      <c r="AI33" s="38">
        <f>SUM(AI30:AI32)</f>
        <v>0</v>
      </c>
      <c r="AJ33" s="38">
        <f t="shared" ref="AJ33:AT33" si="8">SUM(AJ30:AJ32)</f>
        <v>0</v>
      </c>
      <c r="AK33" s="38">
        <f t="shared" si="8"/>
        <v>0</v>
      </c>
      <c r="AL33" s="38">
        <f t="shared" si="8"/>
        <v>0</v>
      </c>
      <c r="AM33" s="38">
        <f t="shared" si="8"/>
        <v>0</v>
      </c>
      <c r="AN33" s="38">
        <f t="shared" si="8"/>
        <v>0</v>
      </c>
      <c r="AO33" s="38">
        <f t="shared" si="8"/>
        <v>0</v>
      </c>
      <c r="AP33" s="38">
        <f t="shared" si="8"/>
        <v>0</v>
      </c>
      <c r="AQ33" s="38">
        <f t="shared" si="8"/>
        <v>0</v>
      </c>
      <c r="AR33" s="38">
        <f t="shared" si="8"/>
        <v>0</v>
      </c>
      <c r="AS33" s="38">
        <f t="shared" si="8"/>
        <v>0</v>
      </c>
      <c r="AT33" s="38">
        <f t="shared" si="8"/>
        <v>0</v>
      </c>
      <c r="AU33" s="38">
        <f>SUM(AU30:AU32)</f>
        <v>0</v>
      </c>
    </row>
    <row r="34" spans="1:49" s="10" customFormat="1">
      <c r="A34" s="9" t="s">
        <v>49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7">
        <f>SUM(C34:N34)</f>
        <v>0</v>
      </c>
      <c r="Q34" s="9" t="s">
        <v>49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9">
        <f>SUM(S34:AD34)</f>
        <v>0</v>
      </c>
    </row>
    <row r="35" spans="1:49" s="10" customFormat="1">
      <c r="AE35" s="40"/>
    </row>
    <row r="36" spans="1:49" s="10" customFormat="1">
      <c r="A36" s="3"/>
      <c r="B36" s="3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2"/>
      <c r="Q36" s="3"/>
      <c r="R36" s="3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8"/>
    </row>
    <row r="37" spans="1:49">
      <c r="A37" s="15" t="s">
        <v>50</v>
      </c>
      <c r="B37" s="10"/>
      <c r="C37" s="35">
        <f>SUM(C31:C34)</f>
        <v>0</v>
      </c>
      <c r="D37" s="35">
        <f>SUM(D31:D34)</f>
        <v>0</v>
      </c>
      <c r="E37" s="35">
        <f t="shared" ref="E37:O37" si="9">SUM(E31:E34)</f>
        <v>0</v>
      </c>
      <c r="F37" s="35">
        <f t="shared" si="9"/>
        <v>0</v>
      </c>
      <c r="G37" s="35">
        <f t="shared" si="9"/>
        <v>0</v>
      </c>
      <c r="H37" s="35">
        <f t="shared" si="9"/>
        <v>0</v>
      </c>
      <c r="I37" s="35">
        <f t="shared" si="9"/>
        <v>0</v>
      </c>
      <c r="J37" s="35">
        <f t="shared" si="9"/>
        <v>0</v>
      </c>
      <c r="K37" s="35">
        <f t="shared" si="9"/>
        <v>0</v>
      </c>
      <c r="L37" s="35">
        <f t="shared" si="9"/>
        <v>0</v>
      </c>
      <c r="M37" s="35">
        <f t="shared" si="9"/>
        <v>0</v>
      </c>
      <c r="N37" s="35">
        <f t="shared" si="9"/>
        <v>0</v>
      </c>
      <c r="O37" s="35">
        <f t="shared" si="9"/>
        <v>0</v>
      </c>
      <c r="Q37" s="15" t="s">
        <v>50</v>
      </c>
      <c r="R37" s="10"/>
      <c r="S37" s="38">
        <f>SUM(S31:S34)</f>
        <v>0</v>
      </c>
      <c r="T37" s="38">
        <f t="shared" ref="T37:AD37" si="10">SUM(T31:T34)</f>
        <v>0</v>
      </c>
      <c r="U37" s="38">
        <f t="shared" si="10"/>
        <v>0</v>
      </c>
      <c r="V37" s="38">
        <f t="shared" si="10"/>
        <v>0</v>
      </c>
      <c r="W37" s="38">
        <f t="shared" si="10"/>
        <v>0</v>
      </c>
      <c r="X37" s="38">
        <f t="shared" si="10"/>
        <v>0</v>
      </c>
      <c r="Y37" s="38">
        <f t="shared" si="10"/>
        <v>0</v>
      </c>
      <c r="Z37" s="38">
        <f t="shared" si="10"/>
        <v>0</v>
      </c>
      <c r="AA37" s="38">
        <f t="shared" si="10"/>
        <v>0</v>
      </c>
      <c r="AB37" s="38">
        <f t="shared" si="10"/>
        <v>0</v>
      </c>
      <c r="AC37" s="38">
        <f t="shared" si="10"/>
        <v>0</v>
      </c>
      <c r="AD37" s="38">
        <f t="shared" si="10"/>
        <v>0</v>
      </c>
      <c r="AE37" s="38">
        <f>SUM(AE31:AE34)</f>
        <v>0</v>
      </c>
      <c r="AF37" s="10"/>
      <c r="AW37" s="10"/>
    </row>
    <row r="38" spans="1:49"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</row>
    <row r="39" spans="1:49" ht="15.95" thickBot="1">
      <c r="A39" s="4" t="s">
        <v>51</v>
      </c>
      <c r="C39" s="36">
        <f>C18+C28-C37</f>
        <v>0</v>
      </c>
      <c r="D39" s="36">
        <f>D18+D28-D37</f>
        <v>0</v>
      </c>
      <c r="E39" s="36">
        <f t="shared" ref="E39:O39" si="11">E18+E28-E37</f>
        <v>0</v>
      </c>
      <c r="F39" s="36">
        <f t="shared" si="11"/>
        <v>0</v>
      </c>
      <c r="G39" s="36">
        <f t="shared" si="11"/>
        <v>0</v>
      </c>
      <c r="H39" s="36">
        <f t="shared" si="11"/>
        <v>0</v>
      </c>
      <c r="I39" s="36">
        <f t="shared" si="11"/>
        <v>0</v>
      </c>
      <c r="J39" s="36">
        <f t="shared" si="11"/>
        <v>0</v>
      </c>
      <c r="K39" s="36">
        <f t="shared" si="11"/>
        <v>0</v>
      </c>
      <c r="L39" s="36">
        <f t="shared" si="11"/>
        <v>0</v>
      </c>
      <c r="M39" s="36">
        <f t="shared" si="11"/>
        <v>0</v>
      </c>
      <c r="N39" s="36">
        <f t="shared" si="11"/>
        <v>0</v>
      </c>
      <c r="O39" s="36">
        <f t="shared" si="11"/>
        <v>0</v>
      </c>
      <c r="Q39" s="4" t="s">
        <v>51</v>
      </c>
      <c r="S39" s="36">
        <f>S18+S28-S37</f>
        <v>0</v>
      </c>
      <c r="T39" s="36">
        <f t="shared" ref="T39:AD39" si="12">T18+T28-T37</f>
        <v>0</v>
      </c>
      <c r="U39" s="36">
        <f t="shared" si="12"/>
        <v>0</v>
      </c>
      <c r="V39" s="36">
        <f t="shared" si="12"/>
        <v>0</v>
      </c>
      <c r="W39" s="36">
        <f t="shared" si="12"/>
        <v>0</v>
      </c>
      <c r="X39" s="36">
        <f t="shared" si="12"/>
        <v>0</v>
      </c>
      <c r="Y39" s="36">
        <f t="shared" si="12"/>
        <v>0</v>
      </c>
      <c r="Z39" s="36">
        <f t="shared" si="12"/>
        <v>0</v>
      </c>
      <c r="AA39" s="36">
        <f t="shared" si="12"/>
        <v>0</v>
      </c>
      <c r="AB39" s="36">
        <f t="shared" si="12"/>
        <v>0</v>
      </c>
      <c r="AC39" s="36">
        <f t="shared" si="12"/>
        <v>0</v>
      </c>
      <c r="AD39" s="36">
        <f t="shared" si="12"/>
        <v>0</v>
      </c>
      <c r="AE39" s="36">
        <f>AE18+AE28-AE37</f>
        <v>0</v>
      </c>
      <c r="AG39" s="4" t="s">
        <v>51</v>
      </c>
      <c r="AI39" s="36">
        <f>AI21+AI27-AI33</f>
        <v>0</v>
      </c>
      <c r="AJ39" s="36">
        <f t="shared" ref="AJ39:AS39" si="13">AJ21+AJ27-AJ33</f>
        <v>0</v>
      </c>
      <c r="AK39" s="36">
        <f t="shared" si="13"/>
        <v>0</v>
      </c>
      <c r="AL39" s="36">
        <f t="shared" si="13"/>
        <v>0</v>
      </c>
      <c r="AM39" s="36">
        <f t="shared" si="13"/>
        <v>0</v>
      </c>
      <c r="AN39" s="36">
        <f t="shared" si="13"/>
        <v>0</v>
      </c>
      <c r="AO39" s="36">
        <f t="shared" si="13"/>
        <v>0</v>
      </c>
      <c r="AP39" s="36">
        <f t="shared" si="13"/>
        <v>0</v>
      </c>
      <c r="AQ39" s="36">
        <f t="shared" si="13"/>
        <v>0</v>
      </c>
      <c r="AR39" s="36">
        <f t="shared" si="13"/>
        <v>0</v>
      </c>
      <c r="AS39" s="36">
        <f t="shared" si="13"/>
        <v>0</v>
      </c>
      <c r="AT39" s="36">
        <f>IF(AT21+AT27-AT33&lt;0, "ERROR",AT21+AT27-AT33)</f>
        <v>0</v>
      </c>
      <c r="AU39" s="36">
        <f>IF(AU21+AU27-AU33&lt;0, "ERROR", AU21+AU27-AU33)</f>
        <v>0</v>
      </c>
    </row>
    <row r="40" spans="1:49" ht="15.95" thickTop="1">
      <c r="A40" s="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Q40" s="4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G40" s="4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9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O41" s="4" t="s">
        <v>52</v>
      </c>
    </row>
    <row r="42" spans="1:49">
      <c r="A42" s="3" t="s">
        <v>53</v>
      </c>
      <c r="C42" s="2"/>
      <c r="D42" s="6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Q42" s="3" t="s">
        <v>53</v>
      </c>
      <c r="AG42" s="4" t="s">
        <v>54</v>
      </c>
      <c r="AI42" s="2"/>
      <c r="AJ42" s="6">
        <f>ROUNDDOWN(0.8*AU14*0.5,0)</f>
        <v>0</v>
      </c>
      <c r="AK42" s="2"/>
      <c r="AL42" s="2"/>
      <c r="AQ42" s="8" t="s">
        <v>55</v>
      </c>
      <c r="AR42" s="8" t="s">
        <v>56</v>
      </c>
      <c r="AS42" s="8"/>
      <c r="AT42" s="8"/>
      <c r="AU42" s="8"/>
    </row>
    <row r="43" spans="1:49">
      <c r="C43" s="2"/>
      <c r="D43" s="2"/>
      <c r="E43" s="2"/>
      <c r="F43" s="2"/>
      <c r="M43" s="2"/>
      <c r="N43" s="2"/>
      <c r="O43" s="2"/>
      <c r="S43" s="2"/>
      <c r="T43" s="2"/>
      <c r="U43" s="2"/>
      <c r="V43" s="2"/>
      <c r="AC43" s="2"/>
      <c r="AD43" s="2"/>
      <c r="AE43" s="2"/>
      <c r="AI43" s="2"/>
      <c r="AJ43" s="16"/>
      <c r="AK43" s="2"/>
      <c r="AL43" s="2"/>
      <c r="AN43" s="4"/>
      <c r="AQ43" s="8" t="s">
        <v>57</v>
      </c>
      <c r="AR43" s="8" t="s">
        <v>58</v>
      </c>
      <c r="AS43" s="2"/>
    </row>
    <row r="44" spans="1:49">
      <c r="A44" s="4"/>
      <c r="C44" s="2"/>
      <c r="D44" s="6"/>
      <c r="E44" s="2"/>
      <c r="F44" s="2"/>
      <c r="M44" s="2"/>
      <c r="N44" s="2"/>
      <c r="O44" s="2"/>
      <c r="Q44" s="4" t="s">
        <v>59</v>
      </c>
      <c r="S44" s="2"/>
      <c r="T44" s="6"/>
      <c r="U44" s="2"/>
      <c r="V44" s="2"/>
      <c r="AC44" s="2"/>
      <c r="AD44" s="2"/>
      <c r="AE44" s="2"/>
      <c r="AG44" s="4" t="s">
        <v>60</v>
      </c>
      <c r="AI44" s="2"/>
      <c r="AJ44" s="6">
        <f>IF(MIN(AI39:AN39)&gt;0,0,ABS(MIN(AI39:AN39)))</f>
        <v>0</v>
      </c>
      <c r="AK44" s="2"/>
      <c r="AL44" s="2"/>
      <c r="AN44" s="4"/>
      <c r="AQ44" s="8" t="s">
        <v>61</v>
      </c>
      <c r="AR44" s="8" t="s">
        <v>61</v>
      </c>
      <c r="AS44" s="2"/>
    </row>
    <row r="45" spans="1:49">
      <c r="C45" s="2"/>
      <c r="D45" s="16"/>
      <c r="E45" s="2"/>
      <c r="F45" s="2"/>
      <c r="M45" s="2"/>
      <c r="N45" s="2"/>
      <c r="O45" s="2"/>
      <c r="Q45" s="4"/>
      <c r="S45" s="2"/>
      <c r="T45" s="16"/>
      <c r="U45" s="2"/>
      <c r="V45" s="2"/>
      <c r="AC45" s="2"/>
      <c r="AD45" s="2"/>
      <c r="AE45" s="2"/>
      <c r="AJ45" s="16"/>
      <c r="AN45" s="4"/>
    </row>
    <row r="46" spans="1:49">
      <c r="A46" s="4"/>
      <c r="C46" s="2"/>
      <c r="D46" s="6"/>
      <c r="E46" s="2"/>
      <c r="F46" s="2"/>
      <c r="M46" s="2"/>
      <c r="N46" s="2"/>
      <c r="O46" s="2"/>
      <c r="Q46" s="4"/>
      <c r="S46" s="2"/>
      <c r="T46" s="6"/>
      <c r="U46" s="2"/>
      <c r="V46" s="2"/>
      <c r="AC46" s="2"/>
      <c r="AD46" s="2"/>
      <c r="AE46" s="2"/>
      <c r="AG46" s="4" t="s">
        <v>62</v>
      </c>
      <c r="AI46" s="2"/>
      <c r="AJ46" s="6">
        <f>IF(MIN(AO39:AT39)&gt;0,0,ABS(MIN(AO39:AT39)))</f>
        <v>0</v>
      </c>
      <c r="AK46" s="2"/>
      <c r="AL46" s="2"/>
      <c r="AN46" s="4" t="s">
        <v>63</v>
      </c>
      <c r="AQ46" s="6">
        <f>IF(AJ42&lt;AJ44,AJ42,0)</f>
        <v>0</v>
      </c>
      <c r="AR46" s="6">
        <f>IF(AJ44&lt;AJ42,AJ44,0)</f>
        <v>0</v>
      </c>
      <c r="AS46" s="5"/>
      <c r="AT46" s="2"/>
      <c r="AU46" s="2"/>
    </row>
    <row r="47" spans="1:49">
      <c r="D47" s="16"/>
      <c r="Q47" s="4"/>
      <c r="T47" s="16"/>
      <c r="AJ47" s="16"/>
      <c r="AK47" s="2"/>
      <c r="AL47" s="2"/>
      <c r="AN47" s="4"/>
      <c r="AQ47" s="8"/>
      <c r="AR47" s="8"/>
      <c r="AS47" s="2"/>
    </row>
    <row r="48" spans="1:49">
      <c r="A48" s="4"/>
      <c r="C48" s="2"/>
      <c r="D48" s="6"/>
      <c r="E48" s="2"/>
      <c r="F48" s="2"/>
      <c r="K48" s="6"/>
      <c r="L48" s="6"/>
      <c r="M48" s="2"/>
      <c r="N48" s="2"/>
      <c r="O48" s="2"/>
      <c r="Q48" s="4"/>
      <c r="S48" s="2"/>
      <c r="T48" s="6"/>
      <c r="U48" s="2"/>
      <c r="V48" s="2"/>
      <c r="AA48" s="6"/>
      <c r="AB48" s="6"/>
      <c r="AC48" s="2"/>
      <c r="AD48" s="2"/>
      <c r="AE48" s="2"/>
      <c r="AK48" s="2"/>
      <c r="AL48" s="2"/>
      <c r="AN48" s="1"/>
      <c r="AP48" s="31"/>
      <c r="AQ48" s="6"/>
      <c r="AR48" s="6"/>
      <c r="AS48" s="2"/>
      <c r="AT48" s="2"/>
      <c r="AU48" s="2"/>
    </row>
    <row r="49" spans="3:47">
      <c r="D49" s="4"/>
      <c r="E49" s="2"/>
      <c r="F49" s="2"/>
      <c r="M49" s="2"/>
      <c r="N49" s="2"/>
      <c r="O49" s="2"/>
      <c r="Q49" s="4"/>
      <c r="T49" s="4"/>
      <c r="U49" s="2"/>
      <c r="V49" s="2"/>
      <c r="AC49" s="2"/>
      <c r="AD49" s="2"/>
      <c r="AE49" s="2"/>
      <c r="AI49" s="2"/>
      <c r="AJ49" s="6"/>
      <c r="AK49" s="2"/>
      <c r="AL49" s="2"/>
      <c r="AN49" s="4"/>
      <c r="AQ49" s="8"/>
      <c r="AS49" s="2"/>
      <c r="AT49" s="2"/>
      <c r="AU49" s="2"/>
    </row>
    <row r="50" spans="3:47">
      <c r="C50" s="2"/>
      <c r="D50" s="6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Q50" s="4"/>
      <c r="S50" s="2"/>
      <c r="T50" s="6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G50" s="17"/>
      <c r="AN50" s="1" t="s">
        <v>64</v>
      </c>
      <c r="AQ50" s="5">
        <f>IF(AJ44&gt;AJ42,AJ44-AJ42,0)</f>
        <v>0</v>
      </c>
      <c r="AR50" s="5"/>
      <c r="AT50" s="2"/>
      <c r="AU50" s="2"/>
    </row>
    <row r="51" spans="3:47">
      <c r="S51" s="2"/>
      <c r="T51" s="6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S51" s="18"/>
      <c r="AT51" s="2"/>
      <c r="AU51" s="2"/>
    </row>
    <row r="52" spans="3:47">
      <c r="AS52" s="2"/>
    </row>
    <row r="53" spans="3:47">
      <c r="C53" s="2"/>
      <c r="D53" s="6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S53" s="2"/>
      <c r="T53" s="6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T53" s="2"/>
      <c r="AU53" s="2"/>
    </row>
    <row r="54" spans="3:47">
      <c r="C54" s="2"/>
      <c r="D54" s="2"/>
      <c r="F54" s="1" t="s">
        <v>33</v>
      </c>
      <c r="G54" s="2"/>
      <c r="H54" s="2"/>
      <c r="I54" s="2"/>
      <c r="J54" s="2"/>
      <c r="K54" s="2"/>
      <c r="L54" s="2"/>
      <c r="M54" s="2"/>
      <c r="N54" s="2"/>
      <c r="O54" s="2"/>
      <c r="S54" s="2"/>
      <c r="T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T54" s="2"/>
      <c r="AU54" s="2"/>
    </row>
    <row r="55" spans="3:47">
      <c r="AT55" s="2"/>
      <c r="AU55" s="2"/>
    </row>
    <row r="56" spans="3:47">
      <c r="AT56" s="2"/>
      <c r="AU56" s="2"/>
    </row>
    <row r="57" spans="3:47">
      <c r="AR57" s="5"/>
    </row>
  </sheetData>
  <sheetProtection algorithmName="SHA-512" hashValue="GlU/4jq5fF3XMkUhrZD4Uh+gY2M1gKHKIkBRAo9FQD0v5jrR3a38z0dcyYAojoVYcumJDgfuqkBtLazyt2V6yw==" saltValue="ma1g2t14pfqMf2etTWXneg==" spinCount="100000" sheet="1" objects="1" scenarios="1"/>
  <mergeCells count="9">
    <mergeCell ref="AG1:AU1"/>
    <mergeCell ref="AG2:AU2"/>
    <mergeCell ref="AG4:AU4"/>
    <mergeCell ref="A1:O1"/>
    <mergeCell ref="A2:O2"/>
    <mergeCell ref="A4:O4"/>
    <mergeCell ref="Q1:AE1"/>
    <mergeCell ref="Q2:AE2"/>
    <mergeCell ref="Q4:AE4"/>
  </mergeCells>
  <phoneticPr fontId="0" type="noConversion"/>
  <dataValidations count="1">
    <dataValidation type="whole" allowBlank="1" showInputMessage="1" showErrorMessage="1" error="Please enter a whole number" prompt="Please enter a whole number" sqref="AI30:AT32 C31:N34 AI24:AT26 S21:AD25 S31:AD34 D21:N25 C22:C25 C21" xr:uid="{59167B2E-3844-432E-902C-DD1B39FF7DB6}">
      <formula1>0</formula1>
      <formula2>100000000000</formula2>
    </dataValidation>
  </dataValidations>
  <printOptions horizontalCentered="1"/>
  <pageMargins left="0.25" right="0.25" top="1" bottom="1" header="0.5" footer="0.5"/>
  <pageSetup scale="51" fitToWidth="3" orientation="landscape" r:id="rId1"/>
  <headerFooter alignWithMargins="0"/>
  <ignoredErrors>
    <ignoredError sqref="AI7 AI11 AU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7d09b0-036f-4eaa-981b-1fd815399863">
      <Terms xmlns="http://schemas.microsoft.com/office/infopath/2007/PartnerControls"/>
    </lcf76f155ced4ddcb4097134ff3c332f>
    <TaxCatchAll xmlns="a7340116-fe7c-4d72-a516-d50f176626c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2E7D5C79CD1846840066FAF589BE86" ma:contentTypeVersion="17" ma:contentTypeDescription="Create a new document." ma:contentTypeScope="" ma:versionID="87960ec8a55538166fcfe411b4d87b01">
  <xsd:schema xmlns:xsd="http://www.w3.org/2001/XMLSchema" xmlns:xs="http://www.w3.org/2001/XMLSchema" xmlns:p="http://schemas.microsoft.com/office/2006/metadata/properties" xmlns:ns2="507d09b0-036f-4eaa-981b-1fd815399863" xmlns:ns3="a7340116-fe7c-4d72-a516-d50f176626c5" targetNamespace="http://schemas.microsoft.com/office/2006/metadata/properties" ma:root="true" ma:fieldsID="483c9e08af3942d128ba77685258f122" ns2:_="" ns3:_="">
    <xsd:import namespace="507d09b0-036f-4eaa-981b-1fd815399863"/>
    <xsd:import namespace="a7340116-fe7c-4d72-a516-d50f176626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d09b0-036f-4eaa-981b-1fd8153998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1e807c4-15a4-4c60-a67c-d3df7449dc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40116-fe7c-4d72-a516-d50f176626c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16094bd-733c-4ecb-bceb-4e47f362b382}" ma:internalName="TaxCatchAll" ma:showField="CatchAllData" ma:web="a7340116-fe7c-4d72-a516-d50f176626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A276F2-F64B-4519-A2BA-D75B631074D1}"/>
</file>

<file path=customXml/itemProps2.xml><?xml version="1.0" encoding="utf-8"?>
<ds:datastoreItem xmlns:ds="http://schemas.openxmlformats.org/officeDocument/2006/customXml" ds:itemID="{3D6337C4-3E62-49C8-9EC5-CBB578EDB2E2}"/>
</file>

<file path=customXml/itemProps3.xml><?xml version="1.0" encoding="utf-8"?>
<ds:datastoreItem xmlns:ds="http://schemas.openxmlformats.org/officeDocument/2006/customXml" ds:itemID="{0F0C13F5-0CA6-4FEF-B4C3-5D497D4774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Steeno, Angie</dc:creator>
  <cp:keywords/>
  <dc:description/>
  <cp:lastModifiedBy>Steeno, Angie</cp:lastModifiedBy>
  <cp:revision/>
  <dcterms:created xsi:type="dcterms:W3CDTF">2000-06-16T18:07:35Z</dcterms:created>
  <dcterms:modified xsi:type="dcterms:W3CDTF">2024-08-07T23:02:15Z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0x010100A92E7D5C79CD1846840066FAF589BE86</vt:lpwstr>
  </property>
  <property fmtid="{D5CDD505-2E9C-101B-9397-08002B2CF9AE}" pid="3" name="_docset_NoMedatataSyncRequired">
    <vt:lpwstr>False</vt:lpwstr>
  </property>
  <property fmtid="{D5CDD505-2E9C-101B-9397-08002B2CF9AE}" pid="4" name="Bond Cancel">
    <vt:lpwstr/>
  </property>
  <property fmtid="{D5CDD505-2E9C-101B-9397-08002B2CF9AE}" pid="5" name="Order">
    <vt:r8>10265300</vt:r8>
  </property>
  <property fmtid="{D5CDD505-2E9C-101B-9397-08002B2CF9AE}" pid="6" name="Project Type0">
    <vt:lpwstr>28</vt:lpwstr>
  </property>
  <property fmtid="{D5CDD505-2E9C-101B-9397-08002B2CF9AE}" pid="7" name="Insurance">
    <vt:lpwstr/>
  </property>
  <property fmtid="{D5CDD505-2E9C-101B-9397-08002B2CF9AE}" pid="8" name="Private Placement">
    <vt:lpwstr/>
  </property>
  <property fmtid="{D5CDD505-2E9C-101B-9397-08002B2CF9AE}" pid="9" name="ClientName">
    <vt:lpwstr/>
  </property>
  <property fmtid="{D5CDD505-2E9C-101B-9397-08002B2CF9AE}" pid="10" name="Method of Sale">
    <vt:lpwstr/>
  </property>
  <property fmtid="{D5CDD505-2E9C-101B-9397-08002B2CF9AE}" pid="11" name="Credit Rating">
    <vt:lpwstr/>
  </property>
  <property fmtid="{D5CDD505-2E9C-101B-9397-08002B2CF9AE}" pid="12" name="Document Type0">
    <vt:lpwstr/>
  </property>
  <property fmtid="{D5CDD505-2E9C-101B-9397-08002B2CF9AE}" pid="13" name="Placement Agent">
    <vt:lpwstr/>
  </property>
  <property fmtid="{D5CDD505-2E9C-101B-9397-08002B2CF9AE}" pid="14" name="_ExtendedDescription">
    <vt:lpwstr/>
  </property>
  <property fmtid="{D5CDD505-2E9C-101B-9397-08002B2CF9AE}" pid="15" name="Text">
    <vt:lpwstr/>
  </property>
  <property fmtid="{D5CDD505-2E9C-101B-9397-08002B2CF9AE}" pid="16" name="Project Name">
    <vt:lpwstr/>
  </property>
  <property fmtid="{D5CDD505-2E9C-101B-9397-08002B2CF9AE}" pid="17" name="nc7">
    <vt:lpwstr/>
  </property>
  <property fmtid="{D5CDD505-2E9C-101B-9397-08002B2CF9AE}" pid="18" name="Conflict Check">
    <vt:lpwstr/>
  </property>
  <property fmtid="{D5CDD505-2E9C-101B-9397-08002B2CF9AE}" pid="19" name="MediaServiceImageTags">
    <vt:lpwstr/>
  </property>
  <property fmtid="{D5CDD505-2E9C-101B-9397-08002B2CF9AE}" pid="20" name="Approver(s)">
    <vt:lpwstr/>
  </property>
</Properties>
</file>